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tiff" ContentType="image/tiff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220" yWindow="220" windowWidth="24560" windowHeight="15700" tabRatio="263"/>
  </bookViews>
  <sheets>
    <sheet name="Baerclaw" sheetId="1" r:id="rId1"/>
    <sheet name="Sheet1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1"/>
  <c r="E4"/>
  <c r="E6"/>
  <c r="E12"/>
  <c r="E13"/>
  <c r="E16"/>
  <c r="E14"/>
  <c r="E17"/>
  <c r="E18"/>
  <c r="E8"/>
</calcChain>
</file>

<file path=xl/sharedStrings.xml><?xml version="1.0" encoding="utf-8"?>
<sst xmlns="http://schemas.openxmlformats.org/spreadsheetml/2006/main" count="61" uniqueCount="60">
  <si>
    <t>Effectiveness rate of forms</t>
    <phoneticPr fontId="18" type="noConversion"/>
  </si>
  <si>
    <t>Club industry lead conversion</t>
    <phoneticPr fontId="18" type="noConversion"/>
  </si>
  <si>
    <t>Assumes a $40 sign up fee and $50 monthly fee</t>
    <phoneticPr fontId="18" type="noConversion"/>
  </si>
  <si>
    <t>Total Search Volume (month)</t>
    <phoneticPr fontId="18" type="noConversion"/>
  </si>
  <si>
    <t>Click Rate from Google</t>
    <phoneticPr fontId="18" type="noConversion"/>
  </si>
  <si>
    <t>Organic Traffic</t>
    <phoneticPr fontId="18" type="noConversion"/>
  </si>
  <si>
    <t>Bounce Rate</t>
    <phoneticPr fontId="18" type="noConversion"/>
  </si>
  <si>
    <t>Net Site Visitors</t>
    <phoneticPr fontId="18" type="noConversion"/>
  </si>
  <si>
    <t>Lead Conversion Rate</t>
    <phoneticPr fontId="18" type="noConversion"/>
  </si>
  <si>
    <t>Sales Conversion</t>
    <phoneticPr fontId="18" type="noConversion"/>
  </si>
  <si>
    <t>New Members</t>
    <phoneticPr fontId="18" type="noConversion"/>
  </si>
  <si>
    <t>Member Value Month 1</t>
    <phoneticPr fontId="18" type="noConversion"/>
  </si>
  <si>
    <t>Member Value Month 2 -12</t>
    <phoneticPr fontId="18" type="noConversion"/>
  </si>
  <si>
    <t>Yearly Gross Revenue - New Members Month 1</t>
    <phoneticPr fontId="18" type="noConversion"/>
  </si>
  <si>
    <t>Yearly Gross Reveue - Remaining 11 Months</t>
    <phoneticPr fontId="18" type="noConversion"/>
  </si>
  <si>
    <t>Total Gross Reveue</t>
    <phoneticPr fontId="18" type="noConversion"/>
  </si>
  <si>
    <t>Percent of traffic Mad Rank converts to leads (actual phone calls)</t>
  </si>
  <si>
    <t>Revenue</t>
  </si>
  <si>
    <t>Avg. Monthly Searches</t>
  </si>
  <si>
    <t>personal training los angeles</t>
  </si>
  <si>
    <t>personal training certification los angeles</t>
  </si>
  <si>
    <t>personal training in los angeles</t>
  </si>
  <si>
    <t>los angeles personal training</t>
  </si>
  <si>
    <t>personal training jobs in los angeles</t>
  </si>
  <si>
    <t>gym</t>
  </si>
  <si>
    <t>gyms near me</t>
  </si>
  <si>
    <t>total gym</t>
  </si>
  <si>
    <t>crunch gym</t>
  </si>
  <si>
    <t>ufc gym</t>
  </si>
  <si>
    <t>my gym</t>
  </si>
  <si>
    <t>powerhouse gym</t>
  </si>
  <si>
    <t>gyms</t>
  </si>
  <si>
    <t>gold gym</t>
  </si>
  <si>
    <t>world gym</t>
  </si>
  <si>
    <t>gym class heroes</t>
  </si>
  <si>
    <t>the little gym</t>
  </si>
  <si>
    <t>little gym</t>
  </si>
  <si>
    <t>gym near me</t>
  </si>
  <si>
    <t>gym bag</t>
  </si>
  <si>
    <t>gym bags</t>
  </si>
  <si>
    <t>gym motivation</t>
  </si>
  <si>
    <t>home gyms</t>
  </si>
  <si>
    <t>gym membership</t>
  </si>
  <si>
    <t>golds gym san antonio</t>
  </si>
  <si>
    <t>total gym fit</t>
  </si>
  <si>
    <t>boxing gym</t>
  </si>
  <si>
    <t>equinox gym</t>
  </si>
  <si>
    <t>gym bags for women</t>
  </si>
  <si>
    <t>Forecast Data</t>
    <phoneticPr fontId="18" type="noConversion"/>
  </si>
  <si>
    <t>SEO Revenue Value Forecast</t>
    <phoneticPr fontId="18" type="noConversion"/>
  </si>
  <si>
    <t>Traffic Forecast</t>
    <phoneticPr fontId="18" type="noConversion"/>
  </si>
  <si>
    <t xml:space="preserve">Background Information </t>
    <phoneticPr fontId="18" type="noConversion"/>
  </si>
  <si>
    <t>Keyword</t>
  </si>
  <si>
    <t>Leads</t>
  </si>
  <si>
    <t>Captured traffic each month</t>
  </si>
  <si>
    <t>Resulting sales (new clients)</t>
  </si>
  <si>
    <t>IHRSA - SEO Session Wednesday, March 11, 2014</t>
  </si>
  <si>
    <t>Google Organic Keyword Traffic</t>
    <phoneticPr fontId="18" type="noConversion"/>
  </si>
  <si>
    <t>Comparable average capture rate for 1st page ranking website 2-45%</t>
    <phoneticPr fontId="18" type="noConversion"/>
  </si>
  <si>
    <t xml:space="preserve">Forecasted Leads </t>
    <phoneticPr fontId="18" type="noConversion"/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</si>
</sst>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4"/>
      <color indexed="8"/>
      <name val="Calibri"/>
    </font>
    <font>
      <sz val="14"/>
      <color indexed="8"/>
      <name val="Calibri"/>
    </font>
    <font>
      <sz val="16"/>
      <color indexed="8"/>
      <name val="Calibri"/>
    </font>
    <font>
      <b/>
      <sz val="16"/>
      <color indexed="8"/>
      <name val="Calibri"/>
    </font>
    <font>
      <sz val="24"/>
      <color indexed="8"/>
      <name val="Calibri"/>
    </font>
    <font>
      <b/>
      <sz val="16"/>
      <color indexed="8"/>
      <name val="Cambria"/>
    </font>
    <font>
      <sz val="16"/>
      <color indexed="8"/>
      <name val="Cambria"/>
    </font>
    <font>
      <sz val="16"/>
      <name val="Cambria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9" fillId="0" borderId="0" applyFont="0" applyFill="0" applyBorder="0" applyAlignment="0" applyProtection="0"/>
  </cellStyleXfs>
  <cellXfs count="33">
    <xf numFmtId="0" fontId="0" fillId="0" borderId="0" xfId="0"/>
    <xf numFmtId="0" fontId="21" fillId="0" borderId="0" xfId="0" applyFont="1"/>
    <xf numFmtId="0" fontId="21" fillId="0" borderId="0" xfId="0" applyFont="1" applyAlignment="1">
      <alignment wrapText="1"/>
    </xf>
    <xf numFmtId="0" fontId="20" fillId="34" borderId="12" xfId="0" applyFont="1" applyFill="1" applyBorder="1" applyAlignment="1">
      <alignment horizontal="center"/>
    </xf>
    <xf numFmtId="0" fontId="21" fillId="34" borderId="0" xfId="0" applyFont="1" applyFill="1" applyAlignment="1">
      <alignment wrapText="1"/>
    </xf>
    <xf numFmtId="0" fontId="22" fillId="0" borderId="0" xfId="0" applyFont="1"/>
    <xf numFmtId="0" fontId="22" fillId="0" borderId="10" xfId="0" applyFont="1" applyFill="1" applyBorder="1"/>
    <xf numFmtId="0" fontId="22" fillId="0" borderId="10" xfId="0" applyFont="1" applyBorder="1"/>
    <xf numFmtId="9" fontId="22" fillId="0" borderId="10" xfId="0" applyNumberFormat="1" applyFont="1" applyBorder="1"/>
    <xf numFmtId="164" fontId="22" fillId="0" borderId="10" xfId="0" applyNumberFormat="1" applyFont="1" applyBorder="1"/>
    <xf numFmtId="0" fontId="22" fillId="0" borderId="0" xfId="0" applyFont="1" applyAlignment="1">
      <alignment horizontal="center"/>
    </xf>
    <xf numFmtId="0" fontId="23" fillId="37" borderId="0" xfId="0" applyFont="1" applyFill="1" applyAlignment="1">
      <alignment horizontal="center"/>
    </xf>
    <xf numFmtId="0" fontId="22" fillId="39" borderId="0" xfId="0" applyFont="1" applyFill="1" applyAlignment="1">
      <alignment horizontal="center" wrapText="1"/>
    </xf>
    <xf numFmtId="1" fontId="22" fillId="0" borderId="0" xfId="0" applyNumberFormat="1" applyFont="1"/>
    <xf numFmtId="1" fontId="22" fillId="0" borderId="10" xfId="0" applyNumberFormat="1" applyFont="1" applyBorder="1"/>
    <xf numFmtId="9" fontId="22" fillId="0" borderId="10" xfId="0" applyNumberFormat="1" applyFont="1" applyFill="1" applyBorder="1"/>
    <xf numFmtId="0" fontId="22" fillId="0" borderId="11" xfId="0" applyFont="1" applyBorder="1"/>
    <xf numFmtId="44" fontId="22" fillId="0" borderId="10" xfId="42" applyFont="1" applyFill="1" applyBorder="1" applyAlignment="1">
      <alignment horizontal="right"/>
    </xf>
    <xf numFmtId="44" fontId="22" fillId="0" borderId="10" xfId="42" applyFont="1" applyFill="1" applyBorder="1"/>
    <xf numFmtId="4" fontId="22" fillId="34" borderId="13" xfId="0" applyNumberFormat="1" applyFont="1" applyFill="1" applyBorder="1"/>
    <xf numFmtId="44" fontId="23" fillId="0" borderId="10" xfId="42" applyFont="1" applyFill="1" applyBorder="1"/>
    <xf numFmtId="0" fontId="23" fillId="38" borderId="0" xfId="0" applyFont="1" applyFill="1" applyAlignment="1">
      <alignment horizont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5" fillId="36" borderId="0" xfId="0" applyFont="1" applyFill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25" fillId="35" borderId="0" xfId="0" applyFont="1" applyFill="1" applyAlignment="1">
      <alignment horizontal="center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33" borderId="12" xfId="0" applyFont="1" applyFill="1" applyBorder="1" applyAlignment="1">
      <alignment horizontal="center"/>
    </xf>
    <xf numFmtId="0" fontId="22" fillId="0" borderId="12" xfId="0" applyFont="1" applyFill="1" applyBorder="1"/>
  </cellXfs>
  <cellStyles count="43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colors>
    <mruColors>
      <color rgb="FFFFCCFF"/>
      <color rgb="FFFF99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2654300</xdr:colOff>
      <xdr:row>1</xdr:row>
      <xdr:rowOff>850900</xdr:rowOff>
    </xdr:to>
    <xdr:pic>
      <xdr:nvPicPr>
        <xdr:cNvPr id="4" name="P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="http://schemas.openxmlformats.org/drawingml/2006/main" xmlns:pic="http://schemas.openxmlformats.org/drawingml/2006/picture" xmlns:a14="http://schemas.microsoft.com/office/drawing/2010/main" xmlns:lc="http://schemas.openxmlformats.org/drawingml/2006/lockedCanvas" xmlns:p="http://schemas.openxmlformats.org/presentationml/2006/main" xmlns:mv="urn:schemas-microsoft-com:mac:vml" xmlns:xdr="http://schemas.openxmlformats.org/drawingml/2006/spreadsheetDrawing" val="0"/>
            </a:ext>
          </a:extLst>
        </a:blip>
        <a:stretch>
          <a:fillRect/>
        </a:stretch>
      </xdr:blipFill>
      <xdr:spPr bwMode="auto">
        <a:xfrm>
          <a:off x="0" y="254000"/>
          <a:ext cx="2654300" cy="850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="http://schemas.openxmlformats.org/drawingml/2006/main" xmlns:pic="http://schemas.openxmlformats.org/drawingml/2006/picture" xmlns:a14="http://schemas.microsoft.com/office/drawing/2010/main" xmlns:lc="http://schemas.openxmlformats.org/drawingml/2006/lockedCanvas" xmlns:p="http://schemas.openxmlformats.org/presentationml/2006/main" xmlns:mv="urn:schemas-microsoft-com:mac:vml" xmlns:xdr="http://schemas.openxmlformats.org/drawingml/2006/spreadsheetDrawing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F40"/>
  <sheetViews>
    <sheetView tabSelected="1" zoomScale="75" workbookViewId="0">
      <selection activeCell="E18" sqref="E18"/>
    </sheetView>
  </sheetViews>
  <sheetFormatPr baseColWidth="10" defaultColWidth="8.83203125" defaultRowHeight="20"/>
  <cols>
    <col min="1" max="1" width="36.5" style="29" customWidth="1"/>
    <col min="2" max="2" width="13.83203125" style="25" customWidth="1"/>
    <col min="3" max="3" width="0.6640625" style="1" customWidth="1"/>
    <col min="4" max="4" width="54.5" style="1" customWidth="1"/>
    <col min="5" max="5" width="23.33203125" style="5" customWidth="1"/>
    <col min="6" max="6" width="48" style="2" customWidth="1"/>
    <col min="7" max="7" width="8.83203125" style="1"/>
    <col min="8" max="8" width="14" style="1" bestFit="1" customWidth="1"/>
    <col min="9" max="16384" width="8.83203125" style="1"/>
  </cols>
  <sheetData>
    <row r="2" spans="1:6" ht="81" customHeight="1">
      <c r="D2" s="22" t="s">
        <v>49</v>
      </c>
      <c r="F2" s="23" t="s">
        <v>56</v>
      </c>
    </row>
    <row r="3" spans="1:6" ht="121" customHeight="1">
      <c r="A3" s="27" t="s">
        <v>52</v>
      </c>
      <c r="B3" s="24" t="s">
        <v>18</v>
      </c>
      <c r="D3" s="11" t="s">
        <v>50</v>
      </c>
      <c r="E3" s="21" t="s">
        <v>48</v>
      </c>
      <c r="F3" s="12" t="s">
        <v>51</v>
      </c>
    </row>
    <row r="4" spans="1:6" ht="63" customHeight="1">
      <c r="A4" s="28" t="s">
        <v>24</v>
      </c>
      <c r="B4" s="26">
        <v>74000</v>
      </c>
      <c r="D4" s="7" t="s">
        <v>3</v>
      </c>
      <c r="E4" s="6">
        <f>SUM(B7:B33)</f>
        <v>369090</v>
      </c>
      <c r="F4" s="30" t="s">
        <v>57</v>
      </c>
    </row>
    <row r="5" spans="1:6" ht="40">
      <c r="C5" s="10"/>
      <c r="D5" s="7" t="s">
        <v>4</v>
      </c>
      <c r="E5" s="15">
        <v>0.25</v>
      </c>
      <c r="F5" s="30" t="s">
        <v>58</v>
      </c>
    </row>
    <row r="6" spans="1:6">
      <c r="A6" s="28" t="s">
        <v>25</v>
      </c>
      <c r="B6" s="26">
        <v>60500</v>
      </c>
      <c r="D6" s="7" t="s">
        <v>5</v>
      </c>
      <c r="E6" s="14">
        <f>(E5*E4)</f>
        <v>92272.5</v>
      </c>
      <c r="F6" s="30" t="s">
        <v>54</v>
      </c>
    </row>
    <row r="7" spans="1:6" ht="40">
      <c r="A7" s="28" t="s">
        <v>26</v>
      </c>
      <c r="B7" s="26">
        <v>60500</v>
      </c>
      <c r="D7" s="7" t="s">
        <v>6</v>
      </c>
      <c r="E7" s="8">
        <v>0.5</v>
      </c>
      <c r="F7" s="30" t="s">
        <v>16</v>
      </c>
    </row>
    <row r="8" spans="1:6">
      <c r="A8" s="28" t="s">
        <v>27</v>
      </c>
      <c r="B8" s="26">
        <v>33100</v>
      </c>
      <c r="D8" s="7" t="s">
        <v>7</v>
      </c>
      <c r="E8" s="13">
        <f>E6/2</f>
        <v>46136.25</v>
      </c>
      <c r="F8" s="30" t="s">
        <v>59</v>
      </c>
    </row>
    <row r="9" spans="1:6">
      <c r="A9" s="28" t="s">
        <v>28</v>
      </c>
      <c r="B9" s="26">
        <v>27100</v>
      </c>
      <c r="D9" s="7" t="s">
        <v>8</v>
      </c>
      <c r="E9" s="8">
        <v>0.05</v>
      </c>
      <c r="F9" s="30" t="s">
        <v>0</v>
      </c>
    </row>
    <row r="10" spans="1:6">
      <c r="A10" s="28" t="s">
        <v>29</v>
      </c>
      <c r="B10" s="26">
        <v>22200</v>
      </c>
      <c r="D10" s="7" t="s">
        <v>53</v>
      </c>
      <c r="E10" s="14">
        <f>E8*E9</f>
        <v>2306.8125</v>
      </c>
      <c r="F10" s="30" t="s">
        <v>55</v>
      </c>
    </row>
    <row r="11" spans="1:6" ht="16.5" customHeight="1">
      <c r="A11" s="28" t="s">
        <v>30</v>
      </c>
      <c r="B11" s="26">
        <v>22200</v>
      </c>
      <c r="D11" s="7" t="s">
        <v>9</v>
      </c>
      <c r="E11" s="15">
        <v>0.4</v>
      </c>
      <c r="F11" s="30" t="s">
        <v>1</v>
      </c>
    </row>
    <row r="12" spans="1:6">
      <c r="A12" s="28" t="s">
        <v>31</v>
      </c>
      <c r="B12" s="26">
        <v>22200</v>
      </c>
      <c r="D12" s="16" t="s">
        <v>10</v>
      </c>
      <c r="E12" s="14">
        <f>SUM(E10*E11)</f>
        <v>922.72500000000002</v>
      </c>
      <c r="F12" s="30"/>
    </row>
    <row r="13" spans="1:6" ht="40">
      <c r="A13" s="28" t="s">
        <v>32</v>
      </c>
      <c r="B13" s="26">
        <v>22200</v>
      </c>
      <c r="D13" s="16" t="s">
        <v>11</v>
      </c>
      <c r="E13" s="9">
        <f>90*E12</f>
        <v>83045.25</v>
      </c>
      <c r="F13" s="30" t="s">
        <v>2</v>
      </c>
    </row>
    <row r="14" spans="1:6" ht="40">
      <c r="A14" s="28" t="s">
        <v>33</v>
      </c>
      <c r="B14" s="26">
        <v>22200</v>
      </c>
      <c r="D14" s="16" t="s">
        <v>12</v>
      </c>
      <c r="E14" s="9">
        <f>11*50*E12</f>
        <v>507498.75</v>
      </c>
      <c r="F14" s="30" t="s">
        <v>2</v>
      </c>
    </row>
    <row r="15" spans="1:6">
      <c r="A15" s="28" t="s">
        <v>34</v>
      </c>
      <c r="B15" s="26">
        <v>18100</v>
      </c>
      <c r="D15" s="31" t="s">
        <v>17</v>
      </c>
      <c r="E15" s="7"/>
    </row>
    <row r="16" spans="1:6">
      <c r="A16" s="28" t="s">
        <v>35</v>
      </c>
      <c r="B16" s="26">
        <v>18100</v>
      </c>
      <c r="D16" s="16" t="s">
        <v>13</v>
      </c>
      <c r="E16" s="17">
        <f>E13*12</f>
        <v>996543</v>
      </c>
    </row>
    <row r="17" spans="1:6">
      <c r="A17" s="28" t="s">
        <v>36</v>
      </c>
      <c r="B17" s="26">
        <v>18100</v>
      </c>
      <c r="D17" s="32" t="s">
        <v>14</v>
      </c>
      <c r="E17" s="18">
        <f>E14*11</f>
        <v>5582486.25</v>
      </c>
      <c r="F17" s="4"/>
    </row>
    <row r="18" spans="1:6">
      <c r="A18" s="28" t="s">
        <v>37</v>
      </c>
      <c r="B18" s="26">
        <v>14800</v>
      </c>
      <c r="D18" s="16" t="s">
        <v>15</v>
      </c>
      <c r="E18" s="20">
        <f>SUM(E16:E17)</f>
        <v>6579029.25</v>
      </c>
      <c r="F18" s="4"/>
    </row>
    <row r="19" spans="1:6">
      <c r="A19" s="28" t="s">
        <v>38</v>
      </c>
      <c r="B19" s="26">
        <v>9900</v>
      </c>
      <c r="D19" s="3"/>
      <c r="E19" s="19"/>
      <c r="F19" s="4"/>
    </row>
    <row r="20" spans="1:6">
      <c r="A20" s="28" t="s">
        <v>39</v>
      </c>
      <c r="B20" s="26">
        <v>9900</v>
      </c>
      <c r="E20" s="1"/>
    </row>
    <row r="21" spans="1:6">
      <c r="A21" s="28" t="s">
        <v>40</v>
      </c>
      <c r="B21" s="26">
        <v>8100</v>
      </c>
      <c r="E21" s="1"/>
    </row>
    <row r="22" spans="1:6">
      <c r="A22" s="28" t="s">
        <v>41</v>
      </c>
      <c r="B22" s="26">
        <v>6600</v>
      </c>
      <c r="E22" s="1"/>
    </row>
    <row r="23" spans="1:6" ht="20" customHeight="1">
      <c r="A23" s="28" t="s">
        <v>42</v>
      </c>
      <c r="B23" s="26">
        <v>6600</v>
      </c>
      <c r="E23" s="1"/>
    </row>
    <row r="24" spans="1:6">
      <c r="A24" s="28" t="s">
        <v>43</v>
      </c>
      <c r="B24" s="26">
        <v>5400</v>
      </c>
      <c r="E24" s="1"/>
    </row>
    <row r="25" spans="1:6">
      <c r="A25" s="28" t="s">
        <v>44</v>
      </c>
      <c r="B25" s="26">
        <v>5400</v>
      </c>
      <c r="E25" s="1"/>
    </row>
    <row r="26" spans="1:6">
      <c r="A26" s="28" t="s">
        <v>45</v>
      </c>
      <c r="B26" s="26">
        <v>5400</v>
      </c>
      <c r="E26" s="1"/>
    </row>
    <row r="27" spans="1:6" ht="20" customHeight="1">
      <c r="A27" s="28" t="s">
        <v>46</v>
      </c>
      <c r="B27" s="26">
        <v>5400</v>
      </c>
      <c r="E27" s="1"/>
    </row>
    <row r="28" spans="1:6">
      <c r="A28" s="28" t="s">
        <v>47</v>
      </c>
      <c r="B28" s="26">
        <v>5400</v>
      </c>
      <c r="E28" s="1"/>
    </row>
    <row r="29" spans="1:6">
      <c r="A29" s="28" t="s">
        <v>19</v>
      </c>
      <c r="B29" s="26">
        <v>90</v>
      </c>
      <c r="E29" s="1"/>
    </row>
    <row r="30" spans="1:6" ht="40">
      <c r="A30" s="28" t="s">
        <v>20</v>
      </c>
      <c r="B30" s="26">
        <v>40</v>
      </c>
      <c r="E30" s="1"/>
    </row>
    <row r="31" spans="1:6" ht="45" customHeight="1">
      <c r="A31" s="28" t="s">
        <v>21</v>
      </c>
      <c r="B31" s="26">
        <v>20</v>
      </c>
      <c r="E31" s="1"/>
    </row>
    <row r="32" spans="1:6" ht="33.75" customHeight="1">
      <c r="A32" s="28" t="s">
        <v>22</v>
      </c>
      <c r="B32" s="26">
        <v>20</v>
      </c>
      <c r="E32" s="1"/>
    </row>
    <row r="33" spans="1:5" ht="40">
      <c r="A33" s="28" t="s">
        <v>23</v>
      </c>
      <c r="B33" s="26">
        <v>20</v>
      </c>
      <c r="E33" s="1"/>
    </row>
    <row r="34" spans="1:5">
      <c r="E34" s="1"/>
    </row>
    <row r="35" spans="1:5">
      <c r="E35" s="1"/>
    </row>
    <row r="36" spans="1:5">
      <c r="E36" s="1"/>
    </row>
    <row r="39" spans="1:5">
      <c r="D39"/>
    </row>
    <row r="40" spans="1:5">
      <c r="D40"/>
    </row>
  </sheetData>
  <sortState ref="A1:B1048576">
    <sortCondition descending="1" ref="B1:B1048576"/>
  </sortState>
  <phoneticPr fontId="18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>
      <selection sqref="A1:C19"/>
    </sheetView>
  </sheetViews>
  <sheetFormatPr baseColWidth="10" defaultColWidth="8.83203125" defaultRowHeight="14"/>
  <cols>
    <col min="3" max="3" width="9.1640625" customWidth="1"/>
  </cols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Baerclaw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 Boland</dc:creator>
  <cp:lastModifiedBy>Todd Tweedy</cp:lastModifiedBy>
  <cp:lastPrinted>2014-07-29T18:28:08Z</cp:lastPrinted>
  <dcterms:created xsi:type="dcterms:W3CDTF">2014-06-14T14:39:49Z</dcterms:created>
  <dcterms:modified xsi:type="dcterms:W3CDTF">2015-03-14T16:36:00Z</dcterms:modified>
</cp:coreProperties>
</file>